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95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14" i="1"/>
  <c r="J14" s="1"/>
  <c r="E14"/>
  <c r="A13"/>
  <c r="I12"/>
  <c r="E12"/>
  <c r="J12" s="1"/>
  <c r="I11"/>
  <c r="E11"/>
  <c r="J11" s="1"/>
  <c r="I10"/>
  <c r="E10"/>
  <c r="J10" s="1"/>
  <c r="I9"/>
  <c r="E9"/>
  <c r="J9" s="1"/>
  <c r="I8"/>
  <c r="E8"/>
  <c r="J8" s="1"/>
  <c r="I7"/>
  <c r="E7"/>
  <c r="J7" s="1"/>
  <c r="I6"/>
  <c r="E6"/>
  <c r="J6" s="1"/>
  <c r="I5"/>
  <c r="E5"/>
  <c r="J5" s="1"/>
  <c r="A4"/>
  <c r="A3"/>
  <c r="K3" l="1"/>
  <c r="A8" l="1"/>
  <c r="A11"/>
  <c r="A12"/>
  <c r="A10"/>
  <c r="A9"/>
  <c r="A14"/>
  <c r="A5"/>
  <c r="A6"/>
  <c r="A7"/>
</calcChain>
</file>

<file path=xl/sharedStrings.xml><?xml version="1.0" encoding="utf-8"?>
<sst xmlns="http://schemas.openxmlformats.org/spreadsheetml/2006/main" count="22" uniqueCount="16">
  <si>
    <t xml:space="preserve">THERMAL &amp; MOISTURE PROECTION </t>
  </si>
  <si>
    <t xml:space="preserve">ROOFING </t>
  </si>
  <si>
    <t>Standing Seam Metal Roof</t>
  </si>
  <si>
    <t>sf</t>
  </si>
  <si>
    <t xml:space="preserve">Metal Panels </t>
  </si>
  <si>
    <t xml:space="preserve">Htsam Underlayment </t>
  </si>
  <si>
    <t xml:space="preserve">1/4" Densdeck Prime </t>
  </si>
  <si>
    <t xml:space="preserve">2" Polyiso Rigid Insulation </t>
  </si>
  <si>
    <t xml:space="preserve">24ga.Ssdrip Flashing w/ Removable Counterflashing Painted to Match Roof Color </t>
  </si>
  <si>
    <t>lf</t>
  </si>
  <si>
    <t>Roof Gutter</t>
  </si>
  <si>
    <t>Downspots</t>
  </si>
  <si>
    <t>ea</t>
  </si>
  <si>
    <t xml:space="preserve">FAÇADE WORKS </t>
  </si>
  <si>
    <t xml:space="preserve">Cementitious Vertical Board &amp; Batten Siding </t>
  </si>
  <si>
    <t>THERMAL AND MOISTURE PROTECTION ESTIMATE SAMPLE</t>
  </si>
</sst>
</file>

<file path=xl/styles.xml><?xml version="1.0" encoding="utf-8"?>
<styleSheet xmlns="http://schemas.openxmlformats.org/spreadsheetml/2006/main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&quot;$&quot;#,##0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</numFmts>
  <fonts count="4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1" fillId="2" borderId="1" xfId="0" applyNumberFormat="1" applyFont="1" applyFill="1" applyBorder="1" applyAlignment="1" applyProtection="1">
      <alignment horizontal="center" vertical="top"/>
    </xf>
    <xf numFmtId="0" fontId="1" fillId="2" borderId="2" xfId="0" applyFont="1" applyFill="1" applyBorder="1" applyAlignment="1">
      <alignment vertical="top"/>
    </xf>
    <xf numFmtId="164" fontId="1" fillId="2" borderId="2" xfId="0" applyNumberFormat="1" applyFont="1" applyFill="1" applyBorder="1" applyAlignment="1" applyProtection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42" fontId="1" fillId="2" borderId="3" xfId="0" applyNumberFormat="1" applyFont="1" applyFill="1" applyBorder="1" applyAlignment="1">
      <alignment vertical="top"/>
    </xf>
    <xf numFmtId="0" fontId="2" fillId="0" borderId="4" xfId="0" applyFont="1" applyFill="1" applyBorder="1" applyAlignment="1" applyProtection="1">
      <alignment horizontal="center" vertical="top"/>
    </xf>
    <xf numFmtId="0" fontId="1" fillId="3" borderId="5" xfId="0" applyFont="1" applyFill="1" applyBorder="1" applyAlignment="1">
      <alignment horizontal="left" vertical="top" wrapText="1"/>
    </xf>
    <xf numFmtId="41" fontId="2" fillId="0" borderId="0" xfId="0" applyNumberFormat="1" applyFont="1" applyFill="1" applyBorder="1" applyAlignment="1">
      <alignment horizontal="right" vertical="top"/>
    </xf>
    <xf numFmtId="9" fontId="2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 applyProtection="1">
      <alignment horizontal="center" vertical="top"/>
    </xf>
    <xf numFmtId="165" fontId="2" fillId="0" borderId="0" xfId="0" applyNumberFormat="1" applyFont="1" applyFill="1" applyBorder="1" applyAlignment="1">
      <alignment vertical="top"/>
    </xf>
    <xf numFmtId="166" fontId="2" fillId="0" borderId="0" xfId="0" applyNumberFormat="1" applyFont="1" applyFill="1" applyBorder="1" applyAlignment="1">
      <alignment vertical="top"/>
    </xf>
    <xf numFmtId="42" fontId="1" fillId="0" borderId="6" xfId="0" applyNumberFormat="1" applyFont="1" applyFill="1" applyBorder="1" applyAlignment="1" applyProtection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44" fontId="2" fillId="0" borderId="0" xfId="0" applyNumberFormat="1" applyFont="1" applyFill="1" applyBorder="1" applyAlignment="1" applyProtection="1">
      <alignment horizontal="center" vertical="top"/>
    </xf>
    <xf numFmtId="0" fontId="3" fillId="3" borderId="0" xfId="0" applyFont="1" applyFill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0" fillId="3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topLeftCell="A11" workbookViewId="0">
      <selection activeCell="K15" sqref="A15:K16"/>
    </sheetView>
  </sheetViews>
  <sheetFormatPr defaultRowHeight="15"/>
  <cols>
    <col min="2" max="2" width="57.5703125" customWidth="1"/>
    <col min="7" max="7" width="12" customWidth="1"/>
    <col min="8" max="8" width="10.7109375" customWidth="1"/>
    <col min="9" max="9" width="12.140625" customWidth="1"/>
    <col min="10" max="10" width="18.28515625" customWidth="1"/>
    <col min="11" max="11" width="17.85546875" customWidth="1"/>
  </cols>
  <sheetData>
    <row r="1" spans="1:11">
      <c r="A1" s="16" t="s">
        <v>15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5.75">
      <c r="A3" s="1" t="str">
        <f>IF(F3&lt;&gt;"",1+MAX($A2:A$7),"")</f>
        <v/>
      </c>
      <c r="B3" s="2" t="s">
        <v>0</v>
      </c>
      <c r="C3" s="3"/>
      <c r="D3" s="3"/>
      <c r="E3" s="3"/>
      <c r="F3" s="4"/>
      <c r="G3" s="4"/>
      <c r="H3" s="4"/>
      <c r="I3" s="2"/>
      <c r="J3" s="2"/>
      <c r="K3" s="5">
        <f>SUM(J5:J14)</f>
        <v>115800.64800000002</v>
      </c>
    </row>
    <row r="4" spans="1:11" ht="31.5">
      <c r="A4" s="6" t="str">
        <f>IF(F4&lt;&gt;"",1+MAX($A3:A$7),"")</f>
        <v/>
      </c>
      <c r="B4" s="7" t="s">
        <v>1</v>
      </c>
      <c r="C4" s="8"/>
      <c r="D4" s="9"/>
      <c r="E4" s="8"/>
      <c r="F4" s="10"/>
      <c r="G4" s="10"/>
      <c r="H4" s="10"/>
      <c r="I4" s="11"/>
      <c r="J4" s="12"/>
      <c r="K4" s="13"/>
    </row>
    <row r="5" spans="1:11" ht="63">
      <c r="A5" s="6">
        <f ca="1">IF(F5&lt;&gt;"",1+MAX($A4:A$7),"")</f>
        <v>93</v>
      </c>
      <c r="B5" s="14" t="s">
        <v>2</v>
      </c>
      <c r="C5" s="8">
        <v>3633</v>
      </c>
      <c r="D5" s="9">
        <v>0.1</v>
      </c>
      <c r="E5" s="8">
        <f t="shared" ref="E5:E12" si="0">C5*(1+D5)</f>
        <v>3996.3</v>
      </c>
      <c r="F5" s="10" t="s">
        <v>3</v>
      </c>
      <c r="G5" s="15">
        <v>1.7625</v>
      </c>
      <c r="H5" s="15">
        <v>3.2374999999999998</v>
      </c>
      <c r="I5" s="11">
        <f>G5+H5</f>
        <v>5</v>
      </c>
      <c r="J5" s="12">
        <f t="shared" ref="J5:J12" si="1">I5*E5</f>
        <v>19981.5</v>
      </c>
      <c r="K5" s="13"/>
    </row>
    <row r="6" spans="1:11" ht="31.5">
      <c r="A6" s="6">
        <f ca="1">IF(F6&lt;&gt;"",1+MAX($A5:A$7),"")</f>
        <v>94</v>
      </c>
      <c r="B6" s="14" t="s">
        <v>4</v>
      </c>
      <c r="C6" s="8">
        <v>3633</v>
      </c>
      <c r="D6" s="9">
        <v>0.1</v>
      </c>
      <c r="E6" s="8">
        <f t="shared" si="0"/>
        <v>3996.3</v>
      </c>
      <c r="F6" s="10" t="s">
        <v>3</v>
      </c>
      <c r="G6" s="15">
        <v>1.41</v>
      </c>
      <c r="H6" s="15">
        <v>2.59</v>
      </c>
      <c r="I6" s="11">
        <f t="shared" ref="I6:I14" si="2">G6+H6</f>
        <v>4</v>
      </c>
      <c r="J6" s="12">
        <f t="shared" si="1"/>
        <v>15985.2</v>
      </c>
      <c r="K6" s="13"/>
    </row>
    <row r="7" spans="1:11" ht="47.25">
      <c r="A7" s="6">
        <f ca="1">IF(F7&lt;&gt;"",1+MAX($A6:A$7),"")</f>
        <v>95</v>
      </c>
      <c r="B7" s="14" t="s">
        <v>5</v>
      </c>
      <c r="C7" s="8">
        <v>3633</v>
      </c>
      <c r="D7" s="9">
        <v>0.1</v>
      </c>
      <c r="E7" s="8">
        <f t="shared" si="0"/>
        <v>3996.3</v>
      </c>
      <c r="F7" s="10" t="s">
        <v>3</v>
      </c>
      <c r="G7" s="15">
        <v>0.70499999999999996</v>
      </c>
      <c r="H7" s="15">
        <v>1.2949999999999999</v>
      </c>
      <c r="I7" s="11">
        <f t="shared" si="2"/>
        <v>2</v>
      </c>
      <c r="J7" s="12">
        <f t="shared" si="1"/>
        <v>7992.6</v>
      </c>
      <c r="K7" s="13"/>
    </row>
    <row r="8" spans="1:11" ht="47.25">
      <c r="A8" s="6">
        <f ca="1">IF(F8&lt;&gt;"",1+MAX($A$7:A7),"")</f>
        <v>96</v>
      </c>
      <c r="B8" s="14" t="s">
        <v>6</v>
      </c>
      <c r="C8" s="8">
        <v>3633</v>
      </c>
      <c r="D8" s="9">
        <v>0.1</v>
      </c>
      <c r="E8" s="8">
        <f t="shared" si="0"/>
        <v>3996.3</v>
      </c>
      <c r="F8" s="10" t="s">
        <v>3</v>
      </c>
      <c r="G8" s="15">
        <v>0.35249999999999998</v>
      </c>
      <c r="H8" s="15">
        <v>0.64749999999999996</v>
      </c>
      <c r="I8" s="11">
        <f t="shared" si="2"/>
        <v>1</v>
      </c>
      <c r="J8" s="12">
        <f t="shared" si="1"/>
        <v>3996.3</v>
      </c>
      <c r="K8" s="13"/>
    </row>
    <row r="9" spans="1:11" ht="78.75">
      <c r="A9" s="6">
        <f ca="1">IF(F9&lt;&gt;"",1+MAX($A$7:A8),"")</f>
        <v>97</v>
      </c>
      <c r="B9" s="14" t="s">
        <v>7</v>
      </c>
      <c r="C9" s="8">
        <v>3633</v>
      </c>
      <c r="D9" s="9">
        <v>0.1</v>
      </c>
      <c r="E9" s="8">
        <f t="shared" si="0"/>
        <v>3996.3</v>
      </c>
      <c r="F9" s="10" t="s">
        <v>3</v>
      </c>
      <c r="G9" s="15">
        <v>0.35249999999999998</v>
      </c>
      <c r="H9" s="15">
        <v>0.64749999999999996</v>
      </c>
      <c r="I9" s="11">
        <f t="shared" si="2"/>
        <v>1</v>
      </c>
      <c r="J9" s="12">
        <f t="shared" si="1"/>
        <v>3996.3</v>
      </c>
      <c r="K9" s="13"/>
    </row>
    <row r="10" spans="1:11" ht="204.75">
      <c r="A10" s="6">
        <f ca="1">IF(F10&lt;&gt;"",1+MAX($A$7:A9),"")</f>
        <v>98</v>
      </c>
      <c r="B10" s="14" t="s">
        <v>8</v>
      </c>
      <c r="C10" s="8">
        <v>485</v>
      </c>
      <c r="D10" s="9">
        <v>0.1</v>
      </c>
      <c r="E10" s="8">
        <f t="shared" si="0"/>
        <v>533.5</v>
      </c>
      <c r="F10" s="10" t="s">
        <v>9</v>
      </c>
      <c r="G10" s="15">
        <v>0.52874999999999994</v>
      </c>
      <c r="H10" s="15">
        <v>0.97125000000000006</v>
      </c>
      <c r="I10" s="11">
        <f t="shared" si="2"/>
        <v>1.5</v>
      </c>
      <c r="J10" s="12">
        <f t="shared" si="1"/>
        <v>800.25</v>
      </c>
      <c r="K10" s="13"/>
    </row>
    <row r="11" spans="1:11" ht="31.5">
      <c r="A11" s="6">
        <f ca="1">IF(F11&lt;&gt;"",1+MAX($A$7:A10),"")</f>
        <v>99</v>
      </c>
      <c r="B11" s="14" t="s">
        <v>10</v>
      </c>
      <c r="C11" s="8">
        <v>306.14</v>
      </c>
      <c r="D11" s="9">
        <v>0.1</v>
      </c>
      <c r="E11" s="8">
        <f t="shared" si="0"/>
        <v>336.75400000000002</v>
      </c>
      <c r="F11" s="10" t="s">
        <v>9</v>
      </c>
      <c r="G11" s="15">
        <v>1.5862499999999999</v>
      </c>
      <c r="H11" s="15">
        <v>2.9137500000000003</v>
      </c>
      <c r="I11" s="11">
        <f t="shared" si="2"/>
        <v>4.5</v>
      </c>
      <c r="J11" s="12">
        <f t="shared" si="1"/>
        <v>1515.393</v>
      </c>
      <c r="K11" s="13"/>
    </row>
    <row r="12" spans="1:11" ht="31.5">
      <c r="A12" s="6">
        <f ca="1">IF(F12&lt;&gt;"",1+MAX($A$7:A11),"")</f>
        <v>100</v>
      </c>
      <c r="B12" s="14" t="s">
        <v>11</v>
      </c>
      <c r="C12" s="8">
        <v>6</v>
      </c>
      <c r="D12" s="9">
        <v>0</v>
      </c>
      <c r="E12" s="8">
        <f t="shared" si="0"/>
        <v>6</v>
      </c>
      <c r="F12" s="10" t="s">
        <v>12</v>
      </c>
      <c r="G12" s="15">
        <v>10.574999999999999</v>
      </c>
      <c r="H12" s="15">
        <v>19.425000000000001</v>
      </c>
      <c r="I12" s="11">
        <f t="shared" si="2"/>
        <v>30</v>
      </c>
      <c r="J12" s="12">
        <f t="shared" si="1"/>
        <v>180</v>
      </c>
      <c r="K12" s="13"/>
    </row>
    <row r="13" spans="1:11" ht="31.5">
      <c r="A13" s="6" t="str">
        <f>IF(F13&lt;&gt;"",1+MAX($A$7:A12),"")</f>
        <v/>
      </c>
      <c r="B13" s="7" t="s">
        <v>13</v>
      </c>
      <c r="C13" s="8"/>
      <c r="D13" s="9"/>
      <c r="E13" s="8"/>
      <c r="F13" s="10"/>
      <c r="G13" s="10"/>
      <c r="H13" s="10"/>
      <c r="I13" s="11"/>
      <c r="J13" s="12"/>
      <c r="K13" s="13"/>
    </row>
    <row r="14" spans="1:11" ht="94.5">
      <c r="A14" s="6">
        <f ca="1">IF(F14&lt;&gt;"",1+MAX($A$7:A13),"")</f>
        <v>101</v>
      </c>
      <c r="B14" s="14" t="s">
        <v>14</v>
      </c>
      <c r="C14" s="8">
        <v>3718.37</v>
      </c>
      <c r="D14" s="9">
        <v>0.1</v>
      </c>
      <c r="E14" s="8">
        <f>C14*(1+D14)</f>
        <v>4090.2070000000003</v>
      </c>
      <c r="F14" s="10" t="s">
        <v>3</v>
      </c>
      <c r="G14" s="15">
        <v>5.2874999999999996</v>
      </c>
      <c r="H14" s="15">
        <v>9.7125000000000004</v>
      </c>
      <c r="I14" s="11">
        <f t="shared" si="2"/>
        <v>15</v>
      </c>
      <c r="J14" s="12">
        <f>I14*E14</f>
        <v>61353.105000000003</v>
      </c>
      <c r="K14" s="13"/>
    </row>
    <row r="15" spans="1:1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</row>
    <row r="16" spans="1:1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</row>
  </sheetData>
  <mergeCells count="1">
    <mergeCell ref="A1:K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DEZINE</dc:creator>
  <cp:lastModifiedBy>DEZINE</cp:lastModifiedBy>
  <dcterms:created xsi:type="dcterms:W3CDTF">2021-04-27T20:21:44Z</dcterms:created>
  <dcterms:modified xsi:type="dcterms:W3CDTF">2021-04-27T20:23:27Z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S9Connected">
    <vt:bool>true</vt:bool>
  </property>
</Properties>
</file>